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285"/>
  </bookViews>
  <sheets>
    <sheet name="KI - Aktualizacja" sheetId="4" r:id="rId1"/>
    <sheet name="TES - Aktualizacja" sheetId="5" r:id="rId2"/>
  </sheets>
  <definedNames>
    <definedName name="_xlnm.Print_Area" localSheetId="0">'KI - Aktualizacja'!$A$1:$H$78</definedName>
  </definedNames>
  <calcPr calcId="124519"/>
</workbook>
</file>

<file path=xl/calcChain.xml><?xml version="1.0" encoding="utf-8"?>
<calcChain xmlns="http://schemas.openxmlformats.org/spreadsheetml/2006/main">
  <c r="H71" i="4"/>
  <c r="H75" l="1"/>
  <c r="C11" i="5" s="1"/>
  <c r="H7" i="4"/>
  <c r="C10" i="5"/>
  <c r="H54" i="4"/>
  <c r="C8" i="5" s="1"/>
  <c r="H46" i="4"/>
  <c r="C7" i="5" s="1"/>
  <c r="H62" i="4"/>
  <c r="C9" i="5" s="1"/>
  <c r="H12" i="4"/>
  <c r="C5" i="5" s="1"/>
  <c r="H30" i="4"/>
  <c r="C6" i="5" s="1"/>
  <c r="C4" l="1"/>
  <c r="C13" s="1"/>
  <c r="H76" i="4"/>
  <c r="H77" s="1"/>
  <c r="C14" i="5" l="1"/>
  <c r="C15" s="1"/>
</calcChain>
</file>

<file path=xl/sharedStrings.xml><?xml version="1.0" encoding="utf-8"?>
<sst xmlns="http://schemas.openxmlformats.org/spreadsheetml/2006/main" count="299" uniqueCount="215">
  <si>
    <t>LP</t>
  </si>
  <si>
    <t>PODSTAWA</t>
  </si>
  <si>
    <t>OPIS I WYLICZENIA</t>
  </si>
  <si>
    <t>J.M.</t>
  </si>
  <si>
    <t>OBMIAR</t>
  </si>
  <si>
    <t>RAZEM</t>
  </si>
  <si>
    <t>45100000-8</t>
  </si>
  <si>
    <t>Roboty przygotowawcze</t>
  </si>
  <si>
    <t>KOSZT
JEDNOSTKOWY</t>
  </si>
  <si>
    <t>1
d.1</t>
  </si>
  <si>
    <t>KNR 2-01
0119-03</t>
  </si>
  <si>
    <t>NR. SPEC. TECHN.</t>
  </si>
  <si>
    <t>km</t>
  </si>
  <si>
    <t>2
d.1</t>
  </si>
  <si>
    <t>D-01.01.01</t>
  </si>
  <si>
    <t>KNR 2-01
0119-03
analogia</t>
  </si>
  <si>
    <t>3
d.1</t>
  </si>
  <si>
    <t>D-01.02.02</t>
  </si>
  <si>
    <t>KNR 2-01
0126-01</t>
  </si>
  <si>
    <t>m2</t>
  </si>
  <si>
    <t>4
d.1</t>
  </si>
  <si>
    <t>KNR 4-01
0100-07</t>
  </si>
  <si>
    <t>m3</t>
  </si>
  <si>
    <t>Roboty rozbiórkowe</t>
  </si>
  <si>
    <t>5
d.2</t>
  </si>
  <si>
    <t>D-01.02.04</t>
  </si>
  <si>
    <t>KNR 2-31
0818-04</t>
  </si>
  <si>
    <t>m</t>
  </si>
  <si>
    <t>6
d.2</t>
  </si>
  <si>
    <t>Rozebranie ogrodzeń z siatki na linkach - ogrodzenie dla działki 544/1
83</t>
  </si>
  <si>
    <t>KNR 4-04
1103-04</t>
  </si>
  <si>
    <t>45200000-9</t>
  </si>
  <si>
    <t>Kanalizacja deszczowa</t>
  </si>
  <si>
    <t>8
d.3</t>
  </si>
  <si>
    <t>D-03.02.01</t>
  </si>
  <si>
    <t>Roboty pomiarowe przy liniowych robotach ziemnych - trasa drogi w terenie równinnym
tyczenie trasy kanału
0,134</t>
  </si>
  <si>
    <t>9
d.3</t>
  </si>
  <si>
    <t>KNR 2-01
0320-0201
analogia</t>
  </si>
  <si>
    <t>Wykopy kontrolne
5</t>
  </si>
  <si>
    <t>10
d.3</t>
  </si>
  <si>
    <t>11
d.3</t>
  </si>
  <si>
    <t>12
d.3</t>
  </si>
  <si>
    <t>13
d.3</t>
  </si>
  <si>
    <t>14
d.3</t>
  </si>
  <si>
    <t>15
d.3</t>
  </si>
  <si>
    <t>16
d.3</t>
  </si>
  <si>
    <t>17
d.3</t>
  </si>
  <si>
    <t>18
d.3</t>
  </si>
  <si>
    <t>19
d.3</t>
  </si>
  <si>
    <t>20
d.3</t>
  </si>
  <si>
    <t>21
d.3</t>
  </si>
  <si>
    <t>D-03.02.02</t>
  </si>
  <si>
    <t>D-03.02.03</t>
  </si>
  <si>
    <t>D-03.02.04</t>
  </si>
  <si>
    <t>D-03.02.05</t>
  </si>
  <si>
    <t>D-03.02.06</t>
  </si>
  <si>
    <t>D-03.02.07</t>
  </si>
  <si>
    <t>D-03.02.08</t>
  </si>
  <si>
    <t>D-03.02.09</t>
  </si>
  <si>
    <t>D-03.02.10</t>
  </si>
  <si>
    <t>D-03.02.11</t>
  </si>
  <si>
    <t>D-03.02.14</t>
  </si>
  <si>
    <t>D-03.02.15</t>
  </si>
  <si>
    <t>KNR 2-01
0317-0202
analogia</t>
  </si>
  <si>
    <t>KNR AT-11
0101-05</t>
  </si>
  <si>
    <t>KNR 2-01
0230-01</t>
  </si>
  <si>
    <t>KNR 2-18
0501-03
analogia</t>
  </si>
  <si>
    <t>KNR 2-01
0610-06
analogia</t>
  </si>
  <si>
    <t>KNR 2-18
0501-02
analogia</t>
  </si>
  <si>
    <t>KNR-W 2-18
0408-05</t>
  </si>
  <si>
    <t>KNR-W 2-18
0408-02</t>
  </si>
  <si>
    <t>KNR-W 2-18
0513-01</t>
  </si>
  <si>
    <t>KNR-W 2-18
0524-02</t>
  </si>
  <si>
    <t>KNR-W 2-18
0704-05</t>
  </si>
  <si>
    <t>KNR 2-31
1406-03</t>
  </si>
  <si>
    <t>Zasypywanie wykopów kontrolnych
5</t>
  </si>
  <si>
    <t>Wywiezienie gruntu z wykopów na odległość 5 km wraz z kosztami skladowania</t>
  </si>
  <si>
    <t>Kanały z rur PVC łączonych na wcisk o śr. Zewn. 315 mm
134</t>
  </si>
  <si>
    <t>Studnie rewizyjne z kręgów betonowych o śr. 1000 mm w gotowym wykopie o głębok. 3 m</t>
  </si>
  <si>
    <t>stud.</t>
  </si>
  <si>
    <t>Studzienki ściekowe uliczne betonowe o śr. 500 mm z osadnikiem bez syfonu z koszem
8</t>
  </si>
  <si>
    <t>szt.</t>
  </si>
  <si>
    <t>Próba wodna szczelności sieci wodociągowych z rur typu HOBAS, PC, PE, PEHD o śr. Nominalnej 300 mm
1</t>
  </si>
  <si>
    <t>200m - 1 prób</t>
  </si>
  <si>
    <t>Regulacja pionowa studzienek dla włazów kanałowych
4</t>
  </si>
  <si>
    <t>Podbudowy</t>
  </si>
  <si>
    <t>25
d.4</t>
  </si>
  <si>
    <t>26
d.4</t>
  </si>
  <si>
    <t>27
d.4</t>
  </si>
  <si>
    <t>28
d.4</t>
  </si>
  <si>
    <t>29
d.4</t>
  </si>
  <si>
    <t>30
d.4</t>
  </si>
  <si>
    <t>31
d.4</t>
  </si>
  <si>
    <t>32
d.4</t>
  </si>
  <si>
    <t>33
d.4</t>
  </si>
  <si>
    <t>34
d.4</t>
  </si>
  <si>
    <t>D-04.01.01</t>
  </si>
  <si>
    <t>D-04.02.02</t>
  </si>
  <si>
    <t>D-04.03.01</t>
  </si>
  <si>
    <t>KNR 2-31 0101-02</t>
  </si>
  <si>
    <t>KNR 2-31 0101-01</t>
  </si>
  <si>
    <t>KNR 4-04 1103-04</t>
  </si>
  <si>
    <t>KNR 2-31 0103-04</t>
  </si>
  <si>
    <t>KNR 2-31 0104-01</t>
  </si>
  <si>
    <t>KNR 2-31 0114-05</t>
  </si>
  <si>
    <t>KNR 2-31 0114-03</t>
  </si>
  <si>
    <t>KNR 2-31 1004-07 analogia</t>
  </si>
  <si>
    <t>KNR 2-31 0114-04</t>
  </si>
  <si>
    <t>Indywidulane badanie podbudowy płytą VSS, co 100 m, przyjęto 5 punktów
4</t>
  </si>
  <si>
    <t>Nawierzchnie</t>
  </si>
  <si>
    <t>36
d.5</t>
  </si>
  <si>
    <t>37
d.5</t>
  </si>
  <si>
    <t>38
d.5</t>
  </si>
  <si>
    <t>39
d.5</t>
  </si>
  <si>
    <t>41
d.6</t>
  </si>
  <si>
    <t>42
d.6</t>
  </si>
  <si>
    <t>43
d.6</t>
  </si>
  <si>
    <t>44
d.6</t>
  </si>
  <si>
    <t>45
d.7</t>
  </si>
  <si>
    <t>46
d.7</t>
  </si>
  <si>
    <t>47
d.7</t>
  </si>
  <si>
    <t>48
d.7</t>
  </si>
  <si>
    <t>D-05.03.03 a</t>
  </si>
  <si>
    <t>D-05.03.05 b</t>
  </si>
  <si>
    <t>D-05.03.23</t>
  </si>
  <si>
    <t>KNR 2-31
0310-01</t>
  </si>
  <si>
    <t>KNR 2-31
0310-02</t>
  </si>
  <si>
    <t>KNR 2-31
0310-05 analogia</t>
  </si>
  <si>
    <t>KNR 2-31
0310-06</t>
  </si>
  <si>
    <t>KNR AT-03
0304-03</t>
  </si>
  <si>
    <t>Roboty wykończeniowe</t>
  </si>
  <si>
    <t>KNR 2-01 0506-08</t>
  </si>
  <si>
    <t>KNR 2-01 0510-01</t>
  </si>
  <si>
    <t>KNR 2-01 0510-02</t>
  </si>
  <si>
    <t>KNR 2-31 0114-01 analogia</t>
  </si>
  <si>
    <t>D-06.01.01</t>
  </si>
  <si>
    <t>D-06.03.01</t>
  </si>
  <si>
    <t>Elementy ulic</t>
  </si>
  <si>
    <t>D-08.01.02</t>
  </si>
  <si>
    <t>D-08.03.01</t>
  </si>
  <si>
    <t>D-08.04.01</t>
  </si>
  <si>
    <t>KNR 2-31 0402-04</t>
  </si>
  <si>
    <t>KNR 2-31 0403-03</t>
  </si>
  <si>
    <t>KNR 2-31 0407-05</t>
  </si>
  <si>
    <t>Roboty inne</t>
  </si>
  <si>
    <t>D-07.06.01</t>
  </si>
  <si>
    <t>Ogrodzenie panelowe z rozstawem słupków co 2,5 m wys. 1,8 m
83</t>
  </si>
  <si>
    <t>Razem roboty przygotowawcze</t>
  </si>
  <si>
    <t>Razem roboty rozbiórkowe</t>
  </si>
  <si>
    <t>Razem kanalizacja deszczowa</t>
  </si>
  <si>
    <t>Razem podbudowy</t>
  </si>
  <si>
    <t>Razem nawierzchnie</t>
  </si>
  <si>
    <t>Razem roboty inne</t>
  </si>
  <si>
    <t>Razem elementy ulic</t>
  </si>
  <si>
    <t>Razem roboty wykonczeniowe</t>
  </si>
  <si>
    <t>Nazwa</t>
  </si>
  <si>
    <t>RAZEM netto</t>
  </si>
  <si>
    <t>Razem brutto</t>
  </si>
  <si>
    <t>VAT 23%</t>
  </si>
  <si>
    <t>Wywiezienie gruzu z terenu rozbiórki przy mechanicznym zaladowaniu i wyładowaniu samochodem samowyładowawczym na odległość 5 km, gruz betonowy wraz z kosztami składowania - odwóz ogrodzeń
12</t>
  </si>
  <si>
    <t>TABELA ELEMENTÓW SCALONYCH</t>
  </si>
  <si>
    <t>suma netto</t>
  </si>
  <si>
    <t>suma brutto</t>
  </si>
  <si>
    <t>Usunięcie warstwy ziemi urodzajnej (humusu) o grubości do 15 cm za pomocą spycharek
137,8</t>
  </si>
  <si>
    <t>Roboty pomiarowe przy liniowych robotach ziemnych - trasa drogi w terenie równinnym
tyczenie trasy i punktów wysokościowych
0,140</t>
  </si>
  <si>
    <t>Roboty pomiarowe przy liniowych robotach ziemnych - trasa drogi w terenie równinnym
pomiary powykonawcze z naniesieniem na zasoby mapowe
0,140</t>
  </si>
  <si>
    <t>Wywóz ziemi samochodami samowyładowczymi na odległość wg kalkulacji wykonawcy
137,8 * 0,15</t>
  </si>
  <si>
    <t xml:space="preserve">Wykopy liniowe o gł. Do 2,8 m o szer. Do 1,0 - 1,5 m w gruncie kat. III w umocnieniu słupowo - linoiwym "PODLASIE 1" koparka 0,6 m3
134*1*1,8 + 29*0,8*1,5 + 5*1,5 + 8*0,7 </t>
  </si>
  <si>
    <t>Zasypywanie wykopów spycharkami z przemieszczeniem gruntu na odl. do 10 m w gruncie kat. I-III
289,10-89,87</t>
  </si>
  <si>
    <t>Podłoża z materiałów sypkich o grubości 20 cm - podsypka piaskowa gr. 20 cm
134*1,0 + 29 * 0,7</t>
  </si>
  <si>
    <t>Wypełnienie przestrzeni pomiędzy przewodami a ściankami wykopów - piasek
134 * 0,23 + 29 *0,13</t>
  </si>
  <si>
    <t>Podłoża z materiałów sypkich grubości 20 cm - obsypka piaskowa
154,30</t>
  </si>
  <si>
    <t>Kanały z rur PVC łączonych na wcisk o śr. Zewn. 160 mm
29</t>
  </si>
  <si>
    <t>Mechaniczne wykonanie koryta na całej szerokości jezdni i chodników w gruncie kat. I - IV za każde dalsze 5 cm głębokości - opaski, chodnik, jezdnia
16,85+100,99+698,10</t>
  </si>
  <si>
    <t>Mechaniczne wykonanie koryta na całej szerokości jezdni i chodników w gruncie kat. I - IV za każde dalsze 1 cm głębokości - opaski, chodnik
16,85+100,99</t>
  </si>
  <si>
    <t>Mechaniczne wykonanie koryta na całej szerokości jezdni i chodników w gruncie kat. I - IV za każde dalsze 5 cm głębokości - jezdnia, krotność 4
698,10</t>
  </si>
  <si>
    <t>Mechaniczne wykonanie koryta na całej szerokości jezdni i chodników w gruncie kat. I - IV za każde dalsze 5 cm głębokości - chodnik, krotność 2
100,99</t>
  </si>
  <si>
    <t>Wywiezienie gruntu z korytowania na odległość 5 km, wraz z kosztami składowania
698,10 * 0,45 + 100,99 * 0,36+16,85*0,26+64,4*0,20</t>
  </si>
  <si>
    <t>Mechaniczne profilowanie i zagęszczenie podłoża pod warstwy konstrukcyjne nawierzchni w gruncie kat. I - IV - chodniki, zjazdy, jezdnia
698,10+16,85+100,99+64,4</t>
  </si>
  <si>
    <t>Mechaniczne wykonanie koryta na całej szerokości jezdni i chodników w gruncie kat I - IV głębokości 20 cm
opaski 16,85 m2 gr 26cm
chodniki 100,99 m2 gr. 36 cm
wjazdy: 64,4 m2 gr. 20 cm
jezdnia 698,10 m2 gr. 45 cm
16,85+100,99+64,4+698,10</t>
  </si>
  <si>
    <t>Ręczne zagęszczenie warstwy warstwy mrozoochronnej w korycie - grubość warstwy po zag. 10 cm
- jezdnia
698,10</t>
  </si>
  <si>
    <t>Podbudowa z kruszywa łamanego - warstwa dolna o grubości po zagęszczeniu 15 cm
- jezdnia, chodnik, opaska
698,10+100,99+16,85</t>
  </si>
  <si>
    <t>Podbudowa z kruszywa naturalnego - warstwa górna o grubości po zagęszczeniu 8 cm - jezdnia + chodnik
698,10+100,99</t>
  </si>
  <si>
    <t>Podbudowa z kruszywa naturalnego - warstwa górna - za każdy dalszy 1 cm grubości po zagęszczeniu - za dalsze 2 cm
Krotność = 2
698,10+100,99</t>
  </si>
  <si>
    <t>Skropienie nawierzchni drogowej asfaltem, przez analogię skropienie emulsją asfaltową szybkorozpadową
jezdnia
Krotność = 2
698,10</t>
  </si>
  <si>
    <t>nawierzchnia z mieszanek mineralno - bitumicznych grysowych - warstwa wiążąca asfaltowa - grubość po zagęszcz. 4 cm - jezdnia
698,10</t>
  </si>
  <si>
    <t>Nawierzchnia z mieszanek mineralno - bitumicznych grysowych - warstwa wiążącaasfaltowa - każdy dalszy 1 cm grubości po zagęszczeniu - dalsze 2 cm
Krotność = 2
698,10</t>
  </si>
  <si>
    <t>Nawierzchnia z mieszanek mineralno - bitumicznych grysowych - warstwa ścieralna asfaltowa - grubość po zagęszczeniu 3 cm - jezdnia
698,10</t>
  </si>
  <si>
    <t>Nawierzchnia z mieszanek mineralno - bitumicznych grysowych - warstwa ścieralna asfaltowa - każdy dalszy 1 cm grubość po zagęszc.
698,10</t>
  </si>
  <si>
    <t>Nawierzchnia z kostki brukowej betonowej gr. 8 cm układana mechanicznie na podsypce cementowo - piaskowej - chodniki + opaska
100,99+16,85</t>
  </si>
  <si>
    <t>Pobocza umocnione z kruszywa naturalnego - warstwa dolna o grubości po zagęszczeniu 15 cm
75,14</t>
  </si>
  <si>
    <t>Planowanie skarp i korony nasypów - kat. Gr. IV
115,7</t>
  </si>
  <si>
    <t>Humusowanie skarp z obsianiem przy grub. Warstwy humusu 5 cm
115,7</t>
  </si>
  <si>
    <t>Humusowanie skarp z obsianiem dodatek za każde nast. 5 cm humusu
115,7</t>
  </si>
  <si>
    <t>Ława pod krawężniki z oporem
287,5*0,08</t>
  </si>
  <si>
    <t>Krawężniki betonowe wystające o wymiarach 15*30 na podsypce cementowo - piaskowej
krawężnik betonowy - 15*30*100 201 mb
krawężnik najazdowy - 15*22*100 86,5 mb
287,5</t>
  </si>
  <si>
    <t>Obrzeża betonowe o wymiarach 30*8 na podsypce cementowo - piaskowej z wypełnienim spoin zaprawą cementową wraz z ławą betonową F=0,04m2/mb
80</t>
  </si>
  <si>
    <t>Umocnienie skarp płytami betonowymi ażurowymi 60x40x10 wraz z wypełnieniem wolnych przestrzeni humusem i obsianiem trawą</t>
  </si>
  <si>
    <t>7
d.3</t>
  </si>
  <si>
    <t>22
d.4</t>
  </si>
  <si>
    <t>23
d.4</t>
  </si>
  <si>
    <t>24
d.4</t>
  </si>
  <si>
    <t>35
d.5</t>
  </si>
  <si>
    <t>40
d.6</t>
  </si>
  <si>
    <t>KNNR 6 0404-01</t>
  </si>
  <si>
    <t xml:space="preserve">Nawierzchnia zjazdów indywidualnych z kostki betonowej o grubości 8 cm na podsypce cementowo - pias kowej 1:4 o grubości 3 cm
</t>
  </si>
  <si>
    <t>49 d.7</t>
  </si>
  <si>
    <t>D-08.05.01</t>
  </si>
  <si>
    <t>KNNR 6 0112-01 z.o.2.7. 9902-01</t>
  </si>
  <si>
    <t>Warstwa kruszywa łamanego 0/31.5 stabilizowanego mecahnicznie gr. warstwy
20 cm</t>
  </si>
  <si>
    <t>50 d. 7</t>
  </si>
  <si>
    <t>D-08.06.01</t>
  </si>
  <si>
    <t>d.2.3 KNNR 6 0105-08</t>
  </si>
  <si>
    <t xml:space="preserve">Stabilizacja gruntu cementem rm=2,5 MPa grubość warstwy 15 cm
</t>
  </si>
  <si>
    <t>51 d. 8
d.8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</si>
</sst>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5" fillId="5" borderId="7" applyNumberFormat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164" fontId="0" fillId="0" borderId="5" xfId="0" applyNumberForma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6" xfId="0" applyNumberFormat="1" applyBorder="1" applyAlignment="1">
      <alignment vertical="center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0" fontId="5" fillId="5" borderId="7" xfId="2"/>
    <xf numFmtId="4" fontId="5" fillId="5" borderId="7" xfId="2" applyNumberFormat="1" applyAlignment="1">
      <alignment horizontal="center"/>
    </xf>
    <xf numFmtId="164" fontId="1" fillId="2" borderId="4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</cellXfs>
  <cellStyles count="3">
    <cellStyle name="Dane wyjściowe" xfId="2" builtinId="21"/>
    <cellStyle name="Dobre" xfId="1" builtinId="26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7"/>
  <sheetViews>
    <sheetView tabSelected="1" topLeftCell="A61" zoomScale="70" zoomScaleNormal="70" zoomScaleSheetLayoutView="85" workbookViewId="0">
      <selection activeCell="B66" sqref="B66"/>
    </sheetView>
  </sheetViews>
  <sheetFormatPr defaultRowHeight="15"/>
  <cols>
    <col min="1" max="1" width="9.140625" style="3"/>
    <col min="2" max="2" width="12.42578125" style="1" customWidth="1"/>
    <col min="3" max="3" width="12.7109375" style="2" customWidth="1"/>
    <col min="4" max="4" width="65.5703125" style="4" customWidth="1"/>
    <col min="5" max="5" width="9.140625" style="2"/>
    <col min="6" max="6" width="9.140625" style="6"/>
    <col min="7" max="7" width="20.5703125" style="50" bestFit="1" customWidth="1"/>
    <col min="8" max="8" width="18" style="37" customWidth="1"/>
    <col min="9" max="16384" width="9.140625" style="1"/>
  </cols>
  <sheetData>
    <row r="1" spans="1:8" s="5" customFormat="1" ht="30">
      <c r="A1" s="14" t="s">
        <v>0</v>
      </c>
      <c r="B1" s="15" t="s">
        <v>11</v>
      </c>
      <c r="C1" s="15" t="s">
        <v>1</v>
      </c>
      <c r="D1" s="15" t="s">
        <v>2</v>
      </c>
      <c r="E1" s="15" t="s">
        <v>3</v>
      </c>
      <c r="F1" s="17" t="s">
        <v>4</v>
      </c>
      <c r="G1" s="40" t="s">
        <v>8</v>
      </c>
      <c r="H1" s="33" t="s">
        <v>5</v>
      </c>
    </row>
    <row r="2" spans="1:8" s="5" customFormat="1">
      <c r="A2" s="13">
        <v>1</v>
      </c>
      <c r="B2" s="14"/>
      <c r="C2" s="15" t="s">
        <v>6</v>
      </c>
      <c r="D2" s="16" t="s">
        <v>7</v>
      </c>
      <c r="E2" s="15"/>
      <c r="F2" s="17"/>
      <c r="G2" s="41"/>
      <c r="H2" s="33"/>
    </row>
    <row r="3" spans="1:8" ht="60">
      <c r="A3" s="7" t="s">
        <v>9</v>
      </c>
      <c r="B3" s="8" t="s">
        <v>14</v>
      </c>
      <c r="C3" s="9" t="s">
        <v>10</v>
      </c>
      <c r="D3" s="10" t="s">
        <v>164</v>
      </c>
      <c r="E3" s="9" t="s">
        <v>12</v>
      </c>
      <c r="F3" s="11">
        <v>0.14000000000000001</v>
      </c>
      <c r="G3" s="42"/>
      <c r="H3" s="34"/>
    </row>
    <row r="4" spans="1:8" ht="60">
      <c r="A4" s="7" t="s">
        <v>13</v>
      </c>
      <c r="B4" s="8" t="s">
        <v>14</v>
      </c>
      <c r="C4" s="9" t="s">
        <v>15</v>
      </c>
      <c r="D4" s="10" t="s">
        <v>165</v>
      </c>
      <c r="E4" s="9" t="s">
        <v>12</v>
      </c>
      <c r="F4" s="11">
        <v>0.14000000000000001</v>
      </c>
      <c r="G4" s="42"/>
      <c r="H4" s="34"/>
    </row>
    <row r="5" spans="1:8" ht="45">
      <c r="A5" s="7" t="s">
        <v>16</v>
      </c>
      <c r="B5" s="8" t="s">
        <v>17</v>
      </c>
      <c r="C5" s="9" t="s">
        <v>18</v>
      </c>
      <c r="D5" s="10" t="s">
        <v>163</v>
      </c>
      <c r="E5" s="9" t="s">
        <v>19</v>
      </c>
      <c r="F5" s="11">
        <v>137.80000000000001</v>
      </c>
      <c r="G5" s="42"/>
      <c r="H5" s="34"/>
    </row>
    <row r="6" spans="1:8" ht="45">
      <c r="A6" s="7" t="s">
        <v>20</v>
      </c>
      <c r="B6" s="8" t="s">
        <v>17</v>
      </c>
      <c r="C6" s="9" t="s">
        <v>21</v>
      </c>
      <c r="D6" s="10" t="s">
        <v>166</v>
      </c>
      <c r="E6" s="9" t="s">
        <v>22</v>
      </c>
      <c r="F6" s="11">
        <v>20.67</v>
      </c>
      <c r="G6" s="42"/>
      <c r="H6" s="34"/>
    </row>
    <row r="7" spans="1:8" s="5" customFormat="1">
      <c r="A7" s="13"/>
      <c r="B7" s="14"/>
      <c r="C7" s="15"/>
      <c r="D7" s="16" t="s">
        <v>147</v>
      </c>
      <c r="E7" s="15"/>
      <c r="F7" s="17"/>
      <c r="G7" s="41"/>
      <c r="H7" s="33">
        <f>SUM(H3:H6)</f>
        <v>0</v>
      </c>
    </row>
    <row r="8" spans="1:8">
      <c r="A8" s="29"/>
      <c r="B8" s="30"/>
      <c r="C8" s="31"/>
      <c r="D8" s="30"/>
      <c r="E8" s="32"/>
      <c r="F8" s="29"/>
      <c r="G8" s="43"/>
      <c r="H8" s="34"/>
    </row>
    <row r="9" spans="1:8" s="5" customFormat="1">
      <c r="A9" s="24">
        <v>2</v>
      </c>
      <c r="B9" s="25"/>
      <c r="C9" s="26" t="s">
        <v>6</v>
      </c>
      <c r="D9" s="25" t="s">
        <v>23</v>
      </c>
      <c r="E9" s="27"/>
      <c r="F9" s="24"/>
      <c r="G9" s="44"/>
      <c r="H9" s="33"/>
    </row>
    <row r="10" spans="1:8" ht="30">
      <c r="A10" s="7" t="s">
        <v>24</v>
      </c>
      <c r="B10" s="8" t="s">
        <v>25</v>
      </c>
      <c r="C10" s="9" t="s">
        <v>26</v>
      </c>
      <c r="D10" s="10" t="s">
        <v>29</v>
      </c>
      <c r="E10" s="9" t="s">
        <v>27</v>
      </c>
      <c r="F10" s="11">
        <v>83</v>
      </c>
      <c r="G10" s="42"/>
      <c r="H10" s="34"/>
    </row>
    <row r="11" spans="1:8" ht="60">
      <c r="A11" s="18" t="s">
        <v>28</v>
      </c>
      <c r="B11" s="19" t="s">
        <v>25</v>
      </c>
      <c r="C11" s="20" t="s">
        <v>30</v>
      </c>
      <c r="D11" s="21" t="s">
        <v>159</v>
      </c>
      <c r="E11" s="20" t="s">
        <v>22</v>
      </c>
      <c r="F11" s="22">
        <v>12</v>
      </c>
      <c r="G11" s="45"/>
      <c r="H11" s="34"/>
    </row>
    <row r="12" spans="1:8" s="5" customFormat="1">
      <c r="A12" s="13"/>
      <c r="B12" s="14"/>
      <c r="C12" s="15"/>
      <c r="D12" s="16" t="s">
        <v>148</v>
      </c>
      <c r="E12" s="15"/>
      <c r="F12" s="17"/>
      <c r="G12" s="41"/>
      <c r="H12" s="33">
        <f>SUM(H10:H11)</f>
        <v>0</v>
      </c>
    </row>
    <row r="13" spans="1:8">
      <c r="A13" s="28"/>
      <c r="B13" s="29"/>
      <c r="C13" s="30"/>
      <c r="D13" s="31"/>
      <c r="E13" s="30"/>
      <c r="F13" s="32"/>
      <c r="G13" s="46"/>
      <c r="H13" s="35"/>
    </row>
    <row r="14" spans="1:8" s="5" customFormat="1">
      <c r="A14" s="23">
        <v>3</v>
      </c>
      <c r="B14" s="24"/>
      <c r="C14" s="25" t="s">
        <v>31</v>
      </c>
      <c r="D14" s="26" t="s">
        <v>32</v>
      </c>
      <c r="E14" s="25"/>
      <c r="F14" s="27"/>
      <c r="G14" s="44"/>
      <c r="H14" s="36"/>
    </row>
    <row r="15" spans="1:8" ht="60">
      <c r="A15" s="7" t="s">
        <v>198</v>
      </c>
      <c r="B15" s="8" t="s">
        <v>34</v>
      </c>
      <c r="C15" s="9" t="s">
        <v>10</v>
      </c>
      <c r="D15" s="10" t="s">
        <v>35</v>
      </c>
      <c r="E15" s="9" t="s">
        <v>12</v>
      </c>
      <c r="F15" s="11">
        <v>0.13400000000000001</v>
      </c>
      <c r="G15" s="42"/>
      <c r="H15" s="34"/>
    </row>
    <row r="16" spans="1:8" ht="45">
      <c r="A16" s="7" t="s">
        <v>33</v>
      </c>
      <c r="B16" s="8" t="s">
        <v>34</v>
      </c>
      <c r="C16" s="9" t="s">
        <v>63</v>
      </c>
      <c r="D16" s="10" t="s">
        <v>38</v>
      </c>
      <c r="E16" s="9" t="s">
        <v>22</v>
      </c>
      <c r="F16" s="11">
        <v>5</v>
      </c>
      <c r="G16" s="47"/>
      <c r="H16" s="34"/>
    </row>
    <row r="17" spans="1:8" ht="45">
      <c r="A17" s="7" t="s">
        <v>36</v>
      </c>
      <c r="B17" s="8" t="s">
        <v>34</v>
      </c>
      <c r="C17" s="9" t="s">
        <v>37</v>
      </c>
      <c r="D17" s="10" t="s">
        <v>75</v>
      </c>
      <c r="E17" s="9" t="s">
        <v>22</v>
      </c>
      <c r="F17" s="11">
        <v>5</v>
      </c>
      <c r="G17" s="47"/>
      <c r="H17" s="34"/>
    </row>
    <row r="18" spans="1:8" ht="45">
      <c r="A18" s="7" t="s">
        <v>39</v>
      </c>
      <c r="B18" s="8" t="s">
        <v>51</v>
      </c>
      <c r="C18" s="9" t="s">
        <v>64</v>
      </c>
      <c r="D18" s="10" t="s">
        <v>167</v>
      </c>
      <c r="E18" s="9" t="s">
        <v>22</v>
      </c>
      <c r="F18" s="11">
        <v>289.10000000000002</v>
      </c>
      <c r="G18" s="47"/>
      <c r="H18" s="34"/>
    </row>
    <row r="19" spans="1:8" ht="45">
      <c r="A19" s="7" t="s">
        <v>40</v>
      </c>
      <c r="B19" s="8" t="s">
        <v>52</v>
      </c>
      <c r="C19" s="9" t="s">
        <v>65</v>
      </c>
      <c r="D19" s="10" t="s">
        <v>168</v>
      </c>
      <c r="E19" s="9" t="s">
        <v>22</v>
      </c>
      <c r="F19" s="11">
        <v>199.23</v>
      </c>
      <c r="G19" s="47"/>
      <c r="H19" s="34"/>
    </row>
    <row r="20" spans="1:8" ht="30">
      <c r="A20" s="7" t="s">
        <v>41</v>
      </c>
      <c r="B20" s="8" t="s">
        <v>53</v>
      </c>
      <c r="C20" s="9" t="s">
        <v>30</v>
      </c>
      <c r="D20" s="10" t="s">
        <v>76</v>
      </c>
      <c r="E20" s="9" t="s">
        <v>22</v>
      </c>
      <c r="F20" s="11">
        <v>89.87</v>
      </c>
      <c r="G20" s="47"/>
      <c r="H20" s="34"/>
    </row>
    <row r="21" spans="1:8" ht="45">
      <c r="A21" s="7" t="s">
        <v>42</v>
      </c>
      <c r="B21" s="8" t="s">
        <v>54</v>
      </c>
      <c r="C21" s="9" t="s">
        <v>66</v>
      </c>
      <c r="D21" s="10" t="s">
        <v>169</v>
      </c>
      <c r="E21" s="9" t="s">
        <v>19</v>
      </c>
      <c r="F21" s="11">
        <v>154.30000000000001</v>
      </c>
      <c r="G21" s="47"/>
      <c r="H21" s="34"/>
    </row>
    <row r="22" spans="1:8" ht="45">
      <c r="A22" s="7" t="s">
        <v>43</v>
      </c>
      <c r="B22" s="8" t="s">
        <v>55</v>
      </c>
      <c r="C22" s="9" t="s">
        <v>67</v>
      </c>
      <c r="D22" s="10" t="s">
        <v>170</v>
      </c>
      <c r="E22" s="9" t="s">
        <v>22</v>
      </c>
      <c r="F22" s="11">
        <v>34.590000000000003</v>
      </c>
      <c r="G22" s="47"/>
      <c r="H22" s="34"/>
    </row>
    <row r="23" spans="1:8" ht="45">
      <c r="A23" s="7" t="s">
        <v>44</v>
      </c>
      <c r="B23" s="8" t="s">
        <v>56</v>
      </c>
      <c r="C23" s="9" t="s">
        <v>68</v>
      </c>
      <c r="D23" s="10" t="s">
        <v>171</v>
      </c>
      <c r="E23" s="9" t="s">
        <v>19</v>
      </c>
      <c r="F23" s="11">
        <v>154.30000000000001</v>
      </c>
      <c r="G23" s="47"/>
      <c r="H23" s="34"/>
    </row>
    <row r="24" spans="1:8" ht="30">
      <c r="A24" s="7" t="s">
        <v>45</v>
      </c>
      <c r="B24" s="8" t="s">
        <v>57</v>
      </c>
      <c r="C24" s="9" t="s">
        <v>70</v>
      </c>
      <c r="D24" s="10" t="s">
        <v>172</v>
      </c>
      <c r="E24" s="9" t="s">
        <v>27</v>
      </c>
      <c r="F24" s="11">
        <v>29</v>
      </c>
      <c r="G24" s="47"/>
      <c r="H24" s="34"/>
    </row>
    <row r="25" spans="1:8" ht="30">
      <c r="A25" s="7" t="s">
        <v>46</v>
      </c>
      <c r="B25" s="8" t="s">
        <v>58</v>
      </c>
      <c r="C25" s="9" t="s">
        <v>69</v>
      </c>
      <c r="D25" s="10" t="s">
        <v>77</v>
      </c>
      <c r="E25" s="9" t="s">
        <v>27</v>
      </c>
      <c r="F25" s="11">
        <v>134</v>
      </c>
      <c r="G25" s="47"/>
      <c r="H25" s="34"/>
    </row>
    <row r="26" spans="1:8" ht="30">
      <c r="A26" s="7" t="s">
        <v>47</v>
      </c>
      <c r="B26" s="8" t="s">
        <v>59</v>
      </c>
      <c r="C26" s="9" t="s">
        <v>71</v>
      </c>
      <c r="D26" s="10" t="s">
        <v>78</v>
      </c>
      <c r="E26" s="9" t="s">
        <v>79</v>
      </c>
      <c r="F26" s="11">
        <v>5</v>
      </c>
      <c r="G26" s="47"/>
      <c r="H26" s="34"/>
    </row>
    <row r="27" spans="1:8" ht="45">
      <c r="A27" s="7" t="s">
        <v>48</v>
      </c>
      <c r="B27" s="8" t="s">
        <v>60</v>
      </c>
      <c r="C27" s="9" t="s">
        <v>72</v>
      </c>
      <c r="D27" s="10" t="s">
        <v>80</v>
      </c>
      <c r="E27" s="9" t="s">
        <v>81</v>
      </c>
      <c r="F27" s="11">
        <v>8</v>
      </c>
      <c r="G27" s="47"/>
      <c r="H27" s="34"/>
    </row>
    <row r="28" spans="1:8" ht="45">
      <c r="A28" s="7" t="s">
        <v>49</v>
      </c>
      <c r="B28" s="8" t="s">
        <v>61</v>
      </c>
      <c r="C28" s="9" t="s">
        <v>73</v>
      </c>
      <c r="D28" s="10" t="s">
        <v>82</v>
      </c>
      <c r="E28" s="9" t="s">
        <v>83</v>
      </c>
      <c r="F28" s="11">
        <v>1</v>
      </c>
      <c r="G28" s="47"/>
      <c r="H28" s="34"/>
    </row>
    <row r="29" spans="1:8" ht="30">
      <c r="A29" s="7" t="s">
        <v>50</v>
      </c>
      <c r="B29" s="8" t="s">
        <v>62</v>
      </c>
      <c r="C29" s="9" t="s">
        <v>74</v>
      </c>
      <c r="D29" s="10" t="s">
        <v>84</v>
      </c>
      <c r="E29" s="9" t="s">
        <v>81</v>
      </c>
      <c r="F29" s="11">
        <v>4</v>
      </c>
      <c r="G29" s="47"/>
      <c r="H29" s="34"/>
    </row>
    <row r="30" spans="1:8" s="5" customFormat="1">
      <c r="A30" s="13"/>
      <c r="B30" s="14"/>
      <c r="C30" s="15"/>
      <c r="D30" s="16" t="s">
        <v>149</v>
      </c>
      <c r="E30" s="15"/>
      <c r="F30" s="17"/>
      <c r="G30" s="41"/>
      <c r="H30" s="33">
        <f>SUM(H15:H29)</f>
        <v>0</v>
      </c>
    </row>
    <row r="31" spans="1:8">
      <c r="A31" s="29"/>
      <c r="B31" s="30"/>
      <c r="C31" s="31"/>
      <c r="D31" s="30"/>
      <c r="E31" s="32"/>
      <c r="F31" s="29"/>
      <c r="G31" s="43"/>
      <c r="H31" s="34"/>
    </row>
    <row r="32" spans="1:8" s="5" customFormat="1">
      <c r="A32" s="24">
        <v>4</v>
      </c>
      <c r="B32" s="25"/>
      <c r="C32" s="26" t="s">
        <v>31</v>
      </c>
      <c r="D32" s="25" t="s">
        <v>85</v>
      </c>
      <c r="E32" s="27"/>
      <c r="F32" s="24"/>
      <c r="G32" s="44"/>
      <c r="H32" s="33"/>
    </row>
    <row r="33" spans="1:10" ht="105">
      <c r="A33" s="7" t="s">
        <v>199</v>
      </c>
      <c r="B33" s="8" t="s">
        <v>96</v>
      </c>
      <c r="C33" s="9" t="s">
        <v>100</v>
      </c>
      <c r="D33" s="10" t="s">
        <v>179</v>
      </c>
      <c r="E33" s="9" t="s">
        <v>19</v>
      </c>
      <c r="F33" s="11">
        <v>880.34</v>
      </c>
      <c r="G33" s="42"/>
      <c r="H33" s="34"/>
    </row>
    <row r="34" spans="1:10" ht="60">
      <c r="A34" s="7" t="s">
        <v>200</v>
      </c>
      <c r="B34" s="8" t="s">
        <v>96</v>
      </c>
      <c r="C34" s="9" t="s">
        <v>99</v>
      </c>
      <c r="D34" s="10" t="s">
        <v>173</v>
      </c>
      <c r="E34" s="9" t="s">
        <v>19</v>
      </c>
      <c r="F34" s="11">
        <v>815.94</v>
      </c>
      <c r="G34" s="42"/>
      <c r="H34" s="34"/>
      <c r="I34" s="37"/>
    </row>
    <row r="35" spans="1:10" ht="45">
      <c r="A35" s="7" t="s">
        <v>201</v>
      </c>
      <c r="B35" s="8" t="s">
        <v>96</v>
      </c>
      <c r="C35" s="9" t="s">
        <v>99</v>
      </c>
      <c r="D35" s="10" t="s">
        <v>174</v>
      </c>
      <c r="E35" s="9" t="s">
        <v>19</v>
      </c>
      <c r="F35" s="11">
        <v>117.84</v>
      </c>
      <c r="G35" s="42"/>
      <c r="H35" s="34"/>
      <c r="I35" s="37"/>
    </row>
    <row r="36" spans="1:10" ht="60">
      <c r="A36" s="7" t="s">
        <v>86</v>
      </c>
      <c r="B36" s="8" t="s">
        <v>96</v>
      </c>
      <c r="C36" s="9" t="s">
        <v>99</v>
      </c>
      <c r="D36" s="10" t="s">
        <v>176</v>
      </c>
      <c r="E36" s="9" t="s">
        <v>19</v>
      </c>
      <c r="F36" s="11">
        <v>100.99</v>
      </c>
      <c r="G36" s="42"/>
      <c r="H36" s="34"/>
      <c r="I36" s="37"/>
    </row>
    <row r="37" spans="1:10" ht="45">
      <c r="A37" s="7" t="s">
        <v>87</v>
      </c>
      <c r="B37" s="8" t="s">
        <v>96</v>
      </c>
      <c r="C37" s="9" t="s">
        <v>99</v>
      </c>
      <c r="D37" s="10" t="s">
        <v>175</v>
      </c>
      <c r="E37" s="9" t="s">
        <v>19</v>
      </c>
      <c r="F37" s="11">
        <v>698.1</v>
      </c>
      <c r="G37" s="42"/>
      <c r="H37" s="34"/>
    </row>
    <row r="38" spans="1:10" ht="45">
      <c r="A38" s="7" t="s">
        <v>88</v>
      </c>
      <c r="B38" s="8" t="s">
        <v>96</v>
      </c>
      <c r="C38" s="9" t="s">
        <v>101</v>
      </c>
      <c r="D38" s="10" t="s">
        <v>177</v>
      </c>
      <c r="E38" s="9" t="s">
        <v>22</v>
      </c>
      <c r="F38" s="11">
        <v>367.77</v>
      </c>
      <c r="G38" s="47"/>
      <c r="H38" s="34"/>
    </row>
    <row r="39" spans="1:10" ht="60">
      <c r="A39" s="7" t="s">
        <v>89</v>
      </c>
      <c r="B39" s="8" t="s">
        <v>96</v>
      </c>
      <c r="C39" s="9" t="s">
        <v>102</v>
      </c>
      <c r="D39" s="10" t="s">
        <v>178</v>
      </c>
      <c r="E39" s="9" t="s">
        <v>19</v>
      </c>
      <c r="F39" s="11">
        <v>880.34</v>
      </c>
      <c r="G39" s="42"/>
      <c r="H39" s="34"/>
    </row>
    <row r="40" spans="1:10" ht="60">
      <c r="A40" s="7" t="s">
        <v>90</v>
      </c>
      <c r="B40" s="8" t="s">
        <v>97</v>
      </c>
      <c r="C40" s="9" t="s">
        <v>103</v>
      </c>
      <c r="D40" s="10" t="s">
        <v>180</v>
      </c>
      <c r="E40" s="9" t="s">
        <v>19</v>
      </c>
      <c r="F40" s="11">
        <v>698.1</v>
      </c>
      <c r="G40" s="42"/>
      <c r="H40" s="34"/>
    </row>
    <row r="41" spans="1:10" ht="60">
      <c r="A41" s="7" t="s">
        <v>91</v>
      </c>
      <c r="B41" s="8" t="s">
        <v>97</v>
      </c>
      <c r="C41" s="9" t="s">
        <v>104</v>
      </c>
      <c r="D41" s="10" t="s">
        <v>181</v>
      </c>
      <c r="E41" s="9" t="s">
        <v>19</v>
      </c>
      <c r="F41" s="11">
        <v>815.94</v>
      </c>
      <c r="G41" s="42"/>
      <c r="H41" s="34"/>
    </row>
    <row r="42" spans="1:10" ht="45">
      <c r="A42" s="7" t="s">
        <v>92</v>
      </c>
      <c r="B42" s="8" t="s">
        <v>97</v>
      </c>
      <c r="C42" s="9" t="s">
        <v>105</v>
      </c>
      <c r="D42" s="10" t="s">
        <v>182</v>
      </c>
      <c r="E42" s="9" t="s">
        <v>19</v>
      </c>
      <c r="F42" s="11">
        <v>799.09</v>
      </c>
      <c r="G42" s="42"/>
      <c r="H42" s="34"/>
    </row>
    <row r="43" spans="1:10" ht="60">
      <c r="A43" s="7" t="s">
        <v>93</v>
      </c>
      <c r="B43" s="8" t="s">
        <v>97</v>
      </c>
      <c r="C43" s="9" t="s">
        <v>107</v>
      </c>
      <c r="D43" s="10" t="s">
        <v>183</v>
      </c>
      <c r="E43" s="9" t="s">
        <v>19</v>
      </c>
      <c r="F43" s="11">
        <v>799.09</v>
      </c>
      <c r="G43" s="42"/>
      <c r="H43" s="34"/>
      <c r="J43" s="37"/>
    </row>
    <row r="44" spans="1:10" ht="75">
      <c r="A44" s="7" t="s">
        <v>94</v>
      </c>
      <c r="B44" s="8" t="s">
        <v>98</v>
      </c>
      <c r="C44" s="9" t="s">
        <v>106</v>
      </c>
      <c r="D44" s="10" t="s">
        <v>184</v>
      </c>
      <c r="E44" s="9" t="s">
        <v>19</v>
      </c>
      <c r="F44" s="11">
        <v>698.1</v>
      </c>
      <c r="G44" s="42"/>
      <c r="H44" s="34"/>
    </row>
    <row r="45" spans="1:10" ht="45">
      <c r="A45" s="7" t="s">
        <v>95</v>
      </c>
      <c r="B45" s="8"/>
      <c r="C45" s="9"/>
      <c r="D45" s="10" t="s">
        <v>108</v>
      </c>
      <c r="E45" s="9" t="s">
        <v>81</v>
      </c>
      <c r="F45" s="11">
        <v>4</v>
      </c>
      <c r="G45" s="47"/>
      <c r="H45" s="34"/>
    </row>
    <row r="46" spans="1:10" s="5" customFormat="1">
      <c r="A46" s="13"/>
      <c r="B46" s="14"/>
      <c r="C46" s="15"/>
      <c r="D46" s="16" t="s">
        <v>150</v>
      </c>
      <c r="E46" s="15"/>
      <c r="F46" s="17"/>
      <c r="G46" s="41"/>
      <c r="H46" s="33">
        <f>SUM(H33:H45)</f>
        <v>0</v>
      </c>
    </row>
    <row r="47" spans="1:10">
      <c r="A47" s="29"/>
      <c r="B47" s="30"/>
      <c r="C47" s="31"/>
      <c r="D47" s="30"/>
      <c r="E47" s="32"/>
      <c r="F47" s="29"/>
      <c r="G47" s="43"/>
      <c r="H47" s="34"/>
    </row>
    <row r="48" spans="1:10" s="5" customFormat="1">
      <c r="A48" s="24">
        <v>5</v>
      </c>
      <c r="B48" s="25"/>
      <c r="C48" s="26" t="s">
        <v>31</v>
      </c>
      <c r="D48" s="25" t="s">
        <v>109</v>
      </c>
      <c r="E48" s="27"/>
      <c r="F48" s="24"/>
      <c r="G48" s="44"/>
      <c r="H48" s="33"/>
    </row>
    <row r="49" spans="1:10" ht="45">
      <c r="A49" s="7" t="s">
        <v>202</v>
      </c>
      <c r="B49" s="8" t="s">
        <v>122</v>
      </c>
      <c r="C49" s="9" t="s">
        <v>125</v>
      </c>
      <c r="D49" s="10" t="s">
        <v>185</v>
      </c>
      <c r="E49" s="9" t="s">
        <v>19</v>
      </c>
      <c r="F49" s="11">
        <v>698.1</v>
      </c>
      <c r="G49" s="42"/>
      <c r="H49" s="34"/>
    </row>
    <row r="50" spans="1:10" ht="75">
      <c r="A50" s="7" t="s">
        <v>110</v>
      </c>
      <c r="B50" s="8" t="s">
        <v>122</v>
      </c>
      <c r="C50" s="9" t="s">
        <v>126</v>
      </c>
      <c r="D50" s="10" t="s">
        <v>186</v>
      </c>
      <c r="E50" s="9" t="s">
        <v>19</v>
      </c>
      <c r="F50" s="11">
        <v>698.1</v>
      </c>
      <c r="G50" s="42"/>
      <c r="H50" s="34"/>
    </row>
    <row r="51" spans="1:10" ht="45">
      <c r="A51" s="7" t="s">
        <v>111</v>
      </c>
      <c r="B51" s="8" t="s">
        <v>123</v>
      </c>
      <c r="C51" s="9" t="s">
        <v>127</v>
      </c>
      <c r="D51" s="10" t="s">
        <v>187</v>
      </c>
      <c r="E51" s="9" t="s">
        <v>19</v>
      </c>
      <c r="F51" s="11">
        <v>698.1</v>
      </c>
      <c r="G51" s="42"/>
      <c r="H51" s="34"/>
    </row>
    <row r="52" spans="1:10" ht="45">
      <c r="A52" s="7" t="s">
        <v>112</v>
      </c>
      <c r="B52" s="8" t="s">
        <v>123</v>
      </c>
      <c r="C52" s="9" t="s">
        <v>128</v>
      </c>
      <c r="D52" s="10" t="s">
        <v>188</v>
      </c>
      <c r="E52" s="9" t="s">
        <v>19</v>
      </c>
      <c r="F52" s="11">
        <v>698.1</v>
      </c>
      <c r="G52" s="42"/>
      <c r="H52" s="34"/>
    </row>
    <row r="53" spans="1:10" ht="45">
      <c r="A53" s="7" t="s">
        <v>113</v>
      </c>
      <c r="B53" s="8" t="s">
        <v>124</v>
      </c>
      <c r="C53" s="9" t="s">
        <v>129</v>
      </c>
      <c r="D53" s="10" t="s">
        <v>189</v>
      </c>
      <c r="E53" s="9" t="s">
        <v>19</v>
      </c>
      <c r="F53" s="11">
        <v>107.6</v>
      </c>
      <c r="G53" s="42"/>
      <c r="H53" s="34"/>
    </row>
    <row r="54" spans="1:10" s="5" customFormat="1">
      <c r="A54" s="13"/>
      <c r="B54" s="14"/>
      <c r="C54" s="15"/>
      <c r="D54" s="16" t="s">
        <v>151</v>
      </c>
      <c r="E54" s="15"/>
      <c r="F54" s="17"/>
      <c r="G54" s="41"/>
      <c r="H54" s="33">
        <f>SUM(H49:H53)</f>
        <v>0</v>
      </c>
    </row>
    <row r="55" spans="1:10">
      <c r="A55" s="12"/>
      <c r="B55" s="8"/>
      <c r="C55" s="9"/>
      <c r="D55" s="10"/>
      <c r="E55" s="9"/>
      <c r="F55" s="11"/>
      <c r="G55" s="48"/>
      <c r="H55" s="34"/>
    </row>
    <row r="56" spans="1:10" s="5" customFormat="1">
      <c r="A56" s="24">
        <v>6</v>
      </c>
      <c r="B56" s="25"/>
      <c r="C56" s="26" t="s">
        <v>31</v>
      </c>
      <c r="D56" s="25" t="s">
        <v>130</v>
      </c>
      <c r="E56" s="27"/>
      <c r="F56" s="24"/>
      <c r="G56" s="44"/>
      <c r="H56" s="33"/>
    </row>
    <row r="57" spans="1:10" ht="30">
      <c r="A57" s="7" t="s">
        <v>203</v>
      </c>
      <c r="B57" s="8" t="s">
        <v>135</v>
      </c>
      <c r="C57" s="9" t="s">
        <v>131</v>
      </c>
      <c r="D57" s="10" t="s">
        <v>191</v>
      </c>
      <c r="E57" s="9" t="s">
        <v>19</v>
      </c>
      <c r="F57" s="11">
        <v>115.7</v>
      </c>
      <c r="G57" s="42"/>
      <c r="H57" s="34"/>
    </row>
    <row r="58" spans="1:10" ht="30">
      <c r="A58" s="7" t="s">
        <v>114</v>
      </c>
      <c r="B58" s="8" t="s">
        <v>135</v>
      </c>
      <c r="C58" s="9" t="s">
        <v>132</v>
      </c>
      <c r="D58" s="10" t="s">
        <v>192</v>
      </c>
      <c r="E58" s="9" t="s">
        <v>19</v>
      </c>
      <c r="F58" s="11">
        <v>115.7</v>
      </c>
      <c r="G58" s="42"/>
      <c r="H58" s="34"/>
      <c r="J58" s="37"/>
    </row>
    <row r="59" spans="1:10" ht="30">
      <c r="A59" s="7" t="s">
        <v>115</v>
      </c>
      <c r="B59" s="8" t="s">
        <v>135</v>
      </c>
      <c r="C59" s="9" t="s">
        <v>133</v>
      </c>
      <c r="D59" s="10" t="s">
        <v>193</v>
      </c>
      <c r="E59" s="9" t="s">
        <v>19</v>
      </c>
      <c r="F59" s="11">
        <v>115.7</v>
      </c>
      <c r="G59" s="42"/>
      <c r="H59" s="34"/>
    </row>
    <row r="60" spans="1:10" ht="45">
      <c r="A60" s="7" t="s">
        <v>116</v>
      </c>
      <c r="B60" s="8" t="s">
        <v>136</v>
      </c>
      <c r="C60" s="9" t="s">
        <v>134</v>
      </c>
      <c r="D60" s="10" t="s">
        <v>190</v>
      </c>
      <c r="E60" s="9" t="s">
        <v>19</v>
      </c>
      <c r="F60" s="11">
        <v>75.14</v>
      </c>
      <c r="G60" s="42"/>
      <c r="H60" s="34"/>
    </row>
    <row r="61" spans="1:10" ht="30">
      <c r="A61" s="7" t="s">
        <v>117</v>
      </c>
      <c r="B61" s="8" t="s">
        <v>136</v>
      </c>
      <c r="C61" s="9"/>
      <c r="D61" s="10" t="s">
        <v>197</v>
      </c>
      <c r="E61" s="9" t="s">
        <v>19</v>
      </c>
      <c r="F61" s="11">
        <v>26.8</v>
      </c>
      <c r="G61" s="48"/>
      <c r="H61" s="34"/>
    </row>
    <row r="62" spans="1:10" s="5" customFormat="1">
      <c r="A62" s="13"/>
      <c r="B62" s="14"/>
      <c r="C62" s="15"/>
      <c r="D62" s="16" t="s">
        <v>154</v>
      </c>
      <c r="E62" s="15"/>
      <c r="F62" s="17"/>
      <c r="G62" s="41"/>
      <c r="H62" s="33">
        <f>SUM(H57:H60)</f>
        <v>0</v>
      </c>
    </row>
    <row r="63" spans="1:10">
      <c r="A63" s="29"/>
      <c r="B63" s="30"/>
      <c r="C63" s="31"/>
      <c r="D63" s="30"/>
      <c r="E63" s="32"/>
      <c r="F63" s="29"/>
      <c r="G63" s="49"/>
      <c r="H63" s="38"/>
    </row>
    <row r="64" spans="1:10" s="5" customFormat="1">
      <c r="A64" s="24">
        <v>7</v>
      </c>
      <c r="B64" s="25"/>
      <c r="C64" s="26" t="s">
        <v>31</v>
      </c>
      <c r="D64" s="25" t="s">
        <v>137</v>
      </c>
      <c r="E64" s="27"/>
      <c r="F64" s="24"/>
      <c r="G64" s="44"/>
      <c r="H64" s="33"/>
    </row>
    <row r="65" spans="1:8" ht="30">
      <c r="A65" s="7" t="s">
        <v>118</v>
      </c>
      <c r="B65" s="8" t="s">
        <v>138</v>
      </c>
      <c r="C65" s="9" t="s">
        <v>141</v>
      </c>
      <c r="D65" s="10" t="s">
        <v>194</v>
      </c>
      <c r="E65" s="9" t="s">
        <v>22</v>
      </c>
      <c r="F65" s="11">
        <v>23</v>
      </c>
      <c r="G65" s="42"/>
      <c r="H65" s="34"/>
    </row>
    <row r="66" spans="1:8" ht="75">
      <c r="A66" s="7" t="s">
        <v>119</v>
      </c>
      <c r="B66" s="8" t="s">
        <v>138</v>
      </c>
      <c r="C66" s="9" t="s">
        <v>142</v>
      </c>
      <c r="D66" s="10" t="s">
        <v>195</v>
      </c>
      <c r="E66" s="9" t="s">
        <v>27</v>
      </c>
      <c r="F66" s="11">
        <v>287.5</v>
      </c>
      <c r="G66" s="42"/>
      <c r="H66" s="34"/>
    </row>
    <row r="67" spans="1:8" ht="60">
      <c r="A67" s="67" t="s">
        <v>120</v>
      </c>
      <c r="B67" s="68" t="s">
        <v>139</v>
      </c>
      <c r="C67" s="69" t="s">
        <v>143</v>
      </c>
      <c r="D67" s="70" t="s">
        <v>196</v>
      </c>
      <c r="E67" s="69" t="s">
        <v>27</v>
      </c>
      <c r="F67" s="71">
        <v>104</v>
      </c>
      <c r="G67" s="42"/>
      <c r="H67" s="34"/>
    </row>
    <row r="68" spans="1:8" ht="45">
      <c r="A68" s="67" t="s">
        <v>121</v>
      </c>
      <c r="B68" s="68" t="s">
        <v>140</v>
      </c>
      <c r="C68" s="69" t="s">
        <v>204</v>
      </c>
      <c r="D68" s="70" t="s">
        <v>205</v>
      </c>
      <c r="E68" s="69" t="s">
        <v>19</v>
      </c>
      <c r="F68" s="71">
        <v>64.400000000000006</v>
      </c>
      <c r="G68" s="42"/>
      <c r="H68" s="34"/>
    </row>
    <row r="69" spans="1:8" ht="45">
      <c r="A69" s="67" t="s">
        <v>206</v>
      </c>
      <c r="B69" s="68" t="s">
        <v>207</v>
      </c>
      <c r="C69" s="69" t="s">
        <v>208</v>
      </c>
      <c r="D69" s="70" t="s">
        <v>209</v>
      </c>
      <c r="E69" s="69" t="s">
        <v>19</v>
      </c>
      <c r="F69" s="71">
        <v>64.400000000000006</v>
      </c>
      <c r="G69" s="42"/>
      <c r="H69" s="34"/>
    </row>
    <row r="70" spans="1:8" ht="30">
      <c r="A70" s="67" t="s">
        <v>210</v>
      </c>
      <c r="B70" s="68" t="s">
        <v>211</v>
      </c>
      <c r="C70" s="69" t="s">
        <v>212</v>
      </c>
      <c r="D70" s="70" t="s">
        <v>213</v>
      </c>
      <c r="E70" s="69" t="s">
        <v>19</v>
      </c>
      <c r="F70" s="71">
        <v>64.400000000000006</v>
      </c>
      <c r="G70" s="42"/>
      <c r="H70" s="34"/>
    </row>
    <row r="71" spans="1:8" s="5" customFormat="1">
      <c r="A71" s="13"/>
      <c r="B71" s="14"/>
      <c r="C71" s="15"/>
      <c r="D71" s="16" t="s">
        <v>153</v>
      </c>
      <c r="E71" s="15"/>
      <c r="F71" s="17"/>
      <c r="G71" s="41"/>
      <c r="H71" s="33">
        <f>SUM(H65:H70)</f>
        <v>0</v>
      </c>
    </row>
    <row r="72" spans="1:8">
      <c r="A72" s="29"/>
      <c r="B72" s="30"/>
      <c r="C72" s="31"/>
      <c r="D72" s="30"/>
      <c r="E72" s="32"/>
      <c r="F72" s="29"/>
      <c r="G72" s="43"/>
      <c r="H72" s="34"/>
    </row>
    <row r="73" spans="1:8" s="5" customFormat="1">
      <c r="A73" s="24">
        <v>8</v>
      </c>
      <c r="B73" s="25"/>
      <c r="C73" s="26"/>
      <c r="D73" s="25" t="s">
        <v>144</v>
      </c>
      <c r="E73" s="27"/>
      <c r="F73" s="24"/>
      <c r="G73" s="44"/>
      <c r="H73" s="33"/>
    </row>
    <row r="74" spans="1:8" ht="30">
      <c r="A74" s="7" t="s">
        <v>214</v>
      </c>
      <c r="B74" s="8" t="s">
        <v>145</v>
      </c>
      <c r="C74" s="9"/>
      <c r="D74" s="10" t="s">
        <v>146</v>
      </c>
      <c r="E74" s="9" t="s">
        <v>27</v>
      </c>
      <c r="F74" s="11">
        <v>83</v>
      </c>
      <c r="G74" s="48"/>
      <c r="H74" s="34"/>
    </row>
    <row r="75" spans="1:8" s="5" customFormat="1">
      <c r="A75" s="13"/>
      <c r="B75" s="14"/>
      <c r="C75" s="15"/>
      <c r="D75" s="16" t="s">
        <v>152</v>
      </c>
      <c r="E75" s="15"/>
      <c r="F75" s="58"/>
      <c r="G75" s="59"/>
      <c r="H75" s="60">
        <f>SUM(H74:H74)</f>
        <v>0</v>
      </c>
    </row>
    <row r="76" spans="1:8">
      <c r="G76" s="61" t="s">
        <v>161</v>
      </c>
      <c r="H76" s="62">
        <f>H7+H12+H30+H46+H54+H62+H71+H75</f>
        <v>0</v>
      </c>
    </row>
    <row r="77" spans="1:8">
      <c r="G77" s="61" t="s">
        <v>162</v>
      </c>
      <c r="H77" s="62">
        <f>H76*1.23</f>
        <v>0</v>
      </c>
    </row>
  </sheetData>
  <pageMargins left="0.7" right="0.7" top="0.75" bottom="0.75" header="0.3" footer="0.3"/>
  <pageSetup paperSize="9" scale="56" fitToHeight="0" orientation="portrait" r:id="rId1"/>
  <headerFooter>
    <oddFooter>Strona &amp;P</oddFooter>
  </headerFooter>
  <rowBreaks count="1" manualBreakCount="1"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G24" sqref="G24"/>
    </sheetView>
  </sheetViews>
  <sheetFormatPr defaultRowHeight="15"/>
  <cols>
    <col min="1" max="1" width="5.140625" customWidth="1"/>
    <col min="2" max="2" width="28" customWidth="1"/>
    <col min="3" max="3" width="15.7109375" style="39" customWidth="1"/>
  </cols>
  <sheetData>
    <row r="1" spans="1:3" s="51" customFormat="1" ht="24" customHeight="1">
      <c r="A1" s="63" t="s">
        <v>160</v>
      </c>
      <c r="B1" s="63"/>
      <c r="C1" s="63"/>
    </row>
    <row r="2" spans="1:3">
      <c r="A2" s="64"/>
      <c r="B2" s="65"/>
      <c r="C2" s="66"/>
    </row>
    <row r="3" spans="1:3" s="5" customFormat="1" ht="24.75" customHeight="1">
      <c r="A3" s="54" t="s">
        <v>0</v>
      </c>
      <c r="B3" s="54" t="s">
        <v>155</v>
      </c>
      <c r="C3" s="54" t="s">
        <v>5</v>
      </c>
    </row>
    <row r="4" spans="1:3" ht="24.75" customHeight="1">
      <c r="A4" s="52">
        <v>1</v>
      </c>
      <c r="B4" s="52" t="s">
        <v>7</v>
      </c>
      <c r="C4" s="55">
        <f>'KI - Aktualizacja'!H7</f>
        <v>0</v>
      </c>
    </row>
    <row r="5" spans="1:3" ht="24.75" customHeight="1">
      <c r="A5" s="52">
        <v>2</v>
      </c>
      <c r="B5" s="52" t="s">
        <v>23</v>
      </c>
      <c r="C5" s="55">
        <f>'KI - Aktualizacja'!H12</f>
        <v>0</v>
      </c>
    </row>
    <row r="6" spans="1:3" ht="24.75" customHeight="1">
      <c r="A6" s="52">
        <v>3</v>
      </c>
      <c r="B6" s="52" t="s">
        <v>32</v>
      </c>
      <c r="C6" s="55">
        <f>'KI - Aktualizacja'!H30</f>
        <v>0</v>
      </c>
    </row>
    <row r="7" spans="1:3" ht="24.75" customHeight="1">
      <c r="A7" s="52">
        <v>4</v>
      </c>
      <c r="B7" s="52" t="s">
        <v>85</v>
      </c>
      <c r="C7" s="55">
        <f>'KI - Aktualizacja'!H46</f>
        <v>0</v>
      </c>
    </row>
    <row r="8" spans="1:3" ht="24.75" customHeight="1">
      <c r="A8" s="52">
        <v>5</v>
      </c>
      <c r="B8" s="52" t="s">
        <v>109</v>
      </c>
      <c r="C8" s="55">
        <f>'KI - Aktualizacja'!H54</f>
        <v>0</v>
      </c>
    </row>
    <row r="9" spans="1:3" ht="24.75" customHeight="1">
      <c r="A9" s="52">
        <v>6</v>
      </c>
      <c r="B9" s="52" t="s">
        <v>130</v>
      </c>
      <c r="C9" s="55">
        <f>'KI - Aktualizacja'!H62</f>
        <v>0</v>
      </c>
    </row>
    <row r="10" spans="1:3" ht="24.75" customHeight="1">
      <c r="A10" s="52">
        <v>7</v>
      </c>
      <c r="B10" s="52" t="s">
        <v>137</v>
      </c>
      <c r="C10" s="55">
        <f>'KI - Aktualizacja'!H71</f>
        <v>0</v>
      </c>
    </row>
    <row r="11" spans="1:3" ht="24.75" customHeight="1">
      <c r="A11" s="52">
        <v>8</v>
      </c>
      <c r="B11" s="52" t="s">
        <v>144</v>
      </c>
      <c r="C11" s="55">
        <f>'KI - Aktualizacja'!H75</f>
        <v>0</v>
      </c>
    </row>
    <row r="12" spans="1:3" ht="24.75" customHeight="1">
      <c r="A12" s="52"/>
      <c r="B12" s="52"/>
      <c r="C12" s="53"/>
    </row>
    <row r="13" spans="1:3" ht="24.75" customHeight="1">
      <c r="A13" s="56"/>
      <c r="B13" s="56" t="s">
        <v>156</v>
      </c>
      <c r="C13" s="57">
        <f>SUM(C4:C12)</f>
        <v>0</v>
      </c>
    </row>
    <row r="14" spans="1:3" ht="24.75" customHeight="1">
      <c r="A14" s="56"/>
      <c r="B14" s="56" t="s">
        <v>158</v>
      </c>
      <c r="C14" s="57">
        <f>0.23*C13</f>
        <v>0</v>
      </c>
    </row>
    <row r="15" spans="1:3" ht="24.75" customHeight="1">
      <c r="A15" s="56"/>
      <c r="B15" s="56" t="s">
        <v>157</v>
      </c>
      <c r="C15" s="57">
        <f>C14+C13</f>
        <v>0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KI - Aktualizacja</vt:lpstr>
      <vt:lpstr>TES - Aktualizacja</vt:lpstr>
      <vt:lpstr>'KI - Aktualizacja'!Obszar_wydruku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2021-04-13T09:55:46Z</dcterms:modified>
</cp:coreProperties>
</file>